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LIEFERANTEN\Q-Bios\Calculator_Tools\"/>
    </mc:Choice>
  </mc:AlternateContent>
  <xr:revisionPtr revIDLastSave="0" documentId="13_ncr:1_{96D80F79-C2FE-4B18-965F-6146D2DA898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Reaction Setup" sheetId="1" r:id="rId1"/>
    <sheet name="Protocol_Calc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B26" i="1"/>
  <c r="D8" i="3"/>
  <c r="D9" i="3" s="1"/>
  <c r="B28" i="1"/>
  <c r="B27" i="1"/>
  <c r="F17" i="1" l="1"/>
  <c r="F12" i="1"/>
  <c r="F11" i="1"/>
  <c r="F10" i="1"/>
  <c r="F14" i="1" l="1"/>
  <c r="F15" i="1" s="1"/>
  <c r="C17" i="1" s="1"/>
</calcChain>
</file>

<file path=xl/sharedStrings.xml><?xml version="1.0" encoding="utf-8"?>
<sst xmlns="http://schemas.openxmlformats.org/spreadsheetml/2006/main" count="52" uniqueCount="43">
  <si>
    <t>Name of PCR</t>
  </si>
  <si>
    <r>
      <rPr>
        <b/>
        <sz val="11"/>
        <color rgb="FFFF0000"/>
        <rFont val="Calibri"/>
        <family val="2"/>
        <scheme val="minor"/>
      </rPr>
      <t>prima</t>
    </r>
    <r>
      <rPr>
        <b/>
        <sz val="11"/>
        <color theme="1"/>
        <rFont val="Calibri"/>
        <family val="2"/>
        <scheme val="minor"/>
      </rPr>
      <t>QUANT</t>
    </r>
  </si>
  <si>
    <t>Number of Reactions</t>
  </si>
  <si>
    <t>Reaction Volume/ rxn.</t>
  </si>
  <si>
    <t>Reagents</t>
  </si>
  <si>
    <t>Stock Concentration</t>
  </si>
  <si>
    <t>Final Concentration</t>
  </si>
  <si>
    <t>MasterMix- Setup</t>
  </si>
  <si>
    <t>qPCR-MasterMix</t>
  </si>
  <si>
    <t>Forward Primer</t>
  </si>
  <si>
    <t>Reverse Primer</t>
  </si>
  <si>
    <t>Template</t>
  </si>
  <si>
    <t>add seperately</t>
  </si>
  <si>
    <t>PCR Grade Water</t>
  </si>
  <si>
    <t>PCR MasterMix</t>
  </si>
  <si>
    <t xml:space="preserve">Aliquot </t>
  </si>
  <si>
    <t>Notes:</t>
  </si>
  <si>
    <t>Primer_for</t>
  </si>
  <si>
    <t>Primer_rev</t>
  </si>
  <si>
    <t>© Steinbrenner Laborsysteme GmbH, In der Au 17, 69257, Wiesenbach</t>
  </si>
  <si>
    <t>V_1.0_TK</t>
  </si>
  <si>
    <t>qPCR-Protocol Calculation</t>
  </si>
  <si>
    <t>Please set the length of your Target-Amplicon</t>
  </si>
  <si>
    <t>1 Cycle</t>
  </si>
  <si>
    <t>Intitial Denaturation</t>
  </si>
  <si>
    <t>92-95°C</t>
  </si>
  <si>
    <t xml:space="preserve">25-35 Cycles </t>
  </si>
  <si>
    <t>Denaturation</t>
  </si>
  <si>
    <t>Annealing</t>
  </si>
  <si>
    <t>55-65°C</t>
  </si>
  <si>
    <t>Extension</t>
  </si>
  <si>
    <t>72°C</t>
  </si>
  <si>
    <t>Storage</t>
  </si>
  <si>
    <t>4°C</t>
  </si>
  <si>
    <t>forever</t>
  </si>
  <si>
    <t>qPCR-Setup for Probe-MasterMixes</t>
  </si>
  <si>
    <t>Probe</t>
  </si>
  <si>
    <t>2-15 min</t>
  </si>
  <si>
    <t xml:space="preserve">qPCR-Mastermix per well and add </t>
  </si>
  <si>
    <t>V2.0_JW</t>
  </si>
  <si>
    <t>Please adjust above entries</t>
  </si>
  <si>
    <t>Art.: SL-9903/9903B</t>
  </si>
  <si>
    <t>Art.: SL-9903R/9903RB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</si>
</sst>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\ &quot;rxn&quot;"/>
    <numFmt numFmtId="165" formatCode="0.0\ \µ\L"/>
    <numFmt numFmtId="166" formatCode="0\ &quot;x&quot;"/>
    <numFmt numFmtId="167" formatCode="0\ &quot;mM&quot;"/>
    <numFmt numFmtId="168" formatCode="0\ &quot;µM&quot;"/>
    <numFmt numFmtId="169" formatCode="0.00\ &quot;µM&quot;"/>
    <numFmt numFmtId="170" formatCode="0\ &quot;ng/µl&quot;"/>
    <numFmt numFmtId="171" formatCode="0\ &quot;ng/rxn&quot;"/>
    <numFmt numFmtId="172" formatCode="0.00\ \µ\L"/>
    <numFmt numFmtId="173" formatCode="0\ &quot;bp&quot;"/>
    <numFmt numFmtId="174" formatCode="0\ &quot;min&quot;"/>
    <numFmt numFmtId="175" formatCode="0\ &quot;sec&quot;"/>
    <numFmt numFmtId="176" formatCode="0\ &quot;U/µl&quot;"/>
    <numFmt numFmtId="177" formatCode="0\ &quot;U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13"/>
      <color rgb="FFFF0000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2" borderId="1" xfId="0" applyFill="1" applyBorder="1" applyProtection="1">
      <protection locked="0" hidden="1"/>
    </xf>
    <xf numFmtId="0" fontId="0" fillId="2" borderId="2" xfId="0" applyFill="1" applyBorder="1" applyProtection="1">
      <protection locked="0" hidden="1"/>
    </xf>
    <xf numFmtId="0" fontId="0" fillId="2" borderId="3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0" borderId="0" xfId="0" applyProtection="1">
      <protection locked="0" hidden="1"/>
    </xf>
    <xf numFmtId="0" fontId="5" fillId="2" borderId="5" xfId="0" applyFont="1" applyFill="1" applyBorder="1" applyProtection="1">
      <protection locked="0" hidden="1"/>
    </xf>
    <xf numFmtId="0" fontId="5" fillId="2" borderId="8" xfId="0" applyFont="1" applyFill="1" applyBorder="1" applyProtection="1">
      <protection locked="0" hidden="1"/>
    </xf>
    <xf numFmtId="0" fontId="1" fillId="2" borderId="0" xfId="0" applyFont="1" applyFill="1" applyProtection="1"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0" fillId="2" borderId="13" xfId="0" applyFill="1" applyBorder="1" applyProtection="1">
      <protection locked="0" hidden="1"/>
    </xf>
    <xf numFmtId="0" fontId="0" fillId="2" borderId="14" xfId="0" applyFill="1" applyBorder="1" applyProtection="1">
      <protection locked="0" hidden="1"/>
    </xf>
    <xf numFmtId="0" fontId="0" fillId="2" borderId="22" xfId="0" applyFill="1" applyBorder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15" xfId="0" applyFill="1" applyBorder="1" applyProtection="1">
      <protection locked="0" hidden="1"/>
    </xf>
    <xf numFmtId="173" fontId="1" fillId="3" borderId="6" xfId="0" applyNumberFormat="1" applyFont="1" applyFill="1" applyBorder="1" applyProtection="1">
      <protection locked="0" hidden="1"/>
    </xf>
    <xf numFmtId="0" fontId="6" fillId="2" borderId="0" xfId="0" applyFont="1" applyFill="1" applyProtection="1">
      <protection locked="0" hidden="1"/>
    </xf>
    <xf numFmtId="0" fontId="0" fillId="0" borderId="0" xfId="0" applyProtection="1">
      <protection hidden="1"/>
    </xf>
    <xf numFmtId="175" fontId="0" fillId="2" borderId="14" xfId="0" applyNumberFormat="1" applyFill="1" applyBorder="1" applyProtection="1">
      <protection hidden="1"/>
    </xf>
    <xf numFmtId="175" fontId="1" fillId="2" borderId="14" xfId="0" applyNumberFormat="1" applyFont="1" applyFill="1" applyBorder="1" applyProtection="1">
      <protection hidden="1"/>
    </xf>
    <xf numFmtId="175" fontId="0" fillId="2" borderId="15" xfId="0" applyNumberFormat="1" applyFill="1" applyBorder="1" applyProtection="1">
      <protection hidden="1"/>
    </xf>
    <xf numFmtId="174" fontId="1" fillId="2" borderId="15" xfId="0" applyNumberFormat="1" applyFont="1" applyFill="1" applyBorder="1" applyAlignment="1" applyProtection="1">
      <alignment horizontal="right"/>
      <protection hidden="1"/>
    </xf>
    <xf numFmtId="166" fontId="1" fillId="2" borderId="8" xfId="0" applyNumberFormat="1" applyFont="1" applyFill="1" applyBorder="1" applyProtection="1">
      <protection hidden="1"/>
    </xf>
    <xf numFmtId="0" fontId="1" fillId="2" borderId="13" xfId="0" applyFont="1" applyFill="1" applyBorder="1" applyProtection="1">
      <protection hidden="1"/>
    </xf>
    <xf numFmtId="0" fontId="1" fillId="2" borderId="7" xfId="0" applyFont="1" applyFill="1" applyBorder="1" applyProtection="1">
      <protection hidden="1"/>
    </xf>
    <xf numFmtId="0" fontId="6" fillId="2" borderId="0" xfId="0" applyFont="1" applyFill="1" applyProtection="1">
      <protection hidden="1"/>
    </xf>
    <xf numFmtId="0" fontId="6" fillId="2" borderId="1" xfId="0" applyFont="1" applyFill="1" applyBorder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168" fontId="0" fillId="2" borderId="0" xfId="0" applyNumberFormat="1" applyFill="1" applyProtection="1">
      <protection hidden="1"/>
    </xf>
    <xf numFmtId="0" fontId="1" fillId="2" borderId="0" xfId="0" applyFont="1" applyFill="1" applyProtection="1">
      <protection hidden="1"/>
    </xf>
    <xf numFmtId="0" fontId="1" fillId="2" borderId="8" xfId="0" applyFont="1" applyFill="1" applyBorder="1" applyProtection="1">
      <protection hidden="1"/>
    </xf>
    <xf numFmtId="0" fontId="5" fillId="2" borderId="0" xfId="0" applyFont="1" applyFill="1" applyProtection="1">
      <protection hidden="1"/>
    </xf>
    <xf numFmtId="166" fontId="0" fillId="2" borderId="8" xfId="0" applyNumberFormat="1" applyFill="1" applyBorder="1" applyProtection="1">
      <protection hidden="1"/>
    </xf>
    <xf numFmtId="166" fontId="0" fillId="2" borderId="0" xfId="0" applyNumberFormat="1" applyFill="1" applyProtection="1">
      <protection hidden="1"/>
    </xf>
    <xf numFmtId="167" fontId="0" fillId="2" borderId="0" xfId="0" applyNumberFormat="1" applyFill="1" applyProtection="1">
      <protection hidden="1"/>
    </xf>
    <xf numFmtId="165" fontId="0" fillId="2" borderId="0" xfId="0" applyNumberFormat="1" applyFill="1" applyProtection="1">
      <protection hidden="1"/>
    </xf>
    <xf numFmtId="167" fontId="6" fillId="2" borderId="3" xfId="0" applyNumberFormat="1" applyFont="1" applyFill="1" applyBorder="1" applyProtection="1">
      <protection hidden="1"/>
    </xf>
    <xf numFmtId="167" fontId="6" fillId="2" borderId="0" xfId="0" applyNumberFormat="1" applyFont="1" applyFill="1" applyProtection="1">
      <protection hidden="1"/>
    </xf>
    <xf numFmtId="165" fontId="6" fillId="2" borderId="0" xfId="0" applyNumberFormat="1" applyFont="1" applyFill="1" applyAlignment="1" applyProtection="1">
      <alignment horizontal="center"/>
      <protection hidden="1"/>
    </xf>
    <xf numFmtId="167" fontId="6" fillId="2" borderId="0" xfId="0" applyNumberFormat="1" applyFont="1" applyFill="1" applyAlignment="1" applyProtection="1">
      <alignment horizontal="center"/>
      <protection hidden="1"/>
    </xf>
    <xf numFmtId="16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horizontal="right"/>
      <protection hidden="1"/>
    </xf>
    <xf numFmtId="172" fontId="1" fillId="2" borderId="0" xfId="0" applyNumberFormat="1" applyFont="1" applyFill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164" fontId="5" fillId="4" borderId="10" xfId="0" applyNumberFormat="1" applyFont="1" applyFill="1" applyBorder="1" applyProtection="1">
      <protection locked="0" hidden="1"/>
    </xf>
    <xf numFmtId="165" fontId="5" fillId="4" borderId="6" xfId="0" applyNumberFormat="1" applyFont="1" applyFill="1" applyBorder="1" applyProtection="1">
      <protection locked="0" hidden="1"/>
    </xf>
    <xf numFmtId="0" fontId="0" fillId="2" borderId="0" xfId="0" applyFill="1"/>
    <xf numFmtId="0" fontId="0" fillId="2" borderId="0" xfId="0" applyFill="1" applyProtection="1">
      <protection locked="0"/>
    </xf>
    <xf numFmtId="0" fontId="1" fillId="2" borderId="0" xfId="0" applyFont="1" applyFill="1"/>
    <xf numFmtId="0" fontId="4" fillId="2" borderId="0" xfId="0" applyFont="1" applyFill="1"/>
    <xf numFmtId="0" fontId="0" fillId="0" borderId="0" xfId="0" applyProtection="1">
      <protection locked="0"/>
    </xf>
    <xf numFmtId="0" fontId="8" fillId="2" borderId="6" xfId="0" applyFont="1" applyFill="1" applyBorder="1"/>
    <xf numFmtId="0" fontId="1" fillId="5" borderId="10" xfId="0" applyFont="1" applyFill="1" applyBorder="1"/>
    <xf numFmtId="0" fontId="1" fillId="5" borderId="12" xfId="0" applyFont="1" applyFill="1" applyBorder="1"/>
    <xf numFmtId="0" fontId="1" fillId="5" borderId="9" xfId="0" applyFont="1" applyFill="1" applyBorder="1"/>
    <xf numFmtId="0" fontId="1" fillId="2" borderId="0" xfId="0" applyFont="1" applyFill="1" applyAlignment="1">
      <alignment horizontal="right"/>
    </xf>
    <xf numFmtId="172" fontId="7" fillId="2" borderId="0" xfId="0" applyNumberFormat="1" applyFont="1" applyFill="1"/>
    <xf numFmtId="0" fontId="5" fillId="2" borderId="4" xfId="0" applyFont="1" applyFill="1" applyBorder="1"/>
    <xf numFmtId="0" fontId="5" fillId="2" borderId="7" xfId="0" applyFont="1" applyFill="1" applyBorder="1"/>
    <xf numFmtId="0" fontId="2" fillId="2" borderId="0" xfId="0" applyFont="1" applyFill="1"/>
    <xf numFmtId="168" fontId="0" fillId="4" borderId="13" xfId="0" applyNumberFormat="1" applyFill="1" applyBorder="1" applyAlignment="1" applyProtection="1">
      <alignment horizontal="center"/>
      <protection locked="0" hidden="1"/>
    </xf>
    <xf numFmtId="168" fontId="0" fillId="4" borderId="14" xfId="0" applyNumberFormat="1" applyFill="1" applyBorder="1" applyAlignment="1" applyProtection="1">
      <alignment horizontal="center"/>
      <protection locked="0" hidden="1"/>
    </xf>
    <xf numFmtId="169" fontId="0" fillId="4" borderId="13" xfId="0" applyNumberFormat="1" applyFill="1" applyBorder="1" applyAlignment="1" applyProtection="1">
      <alignment horizontal="center"/>
      <protection locked="0" hidden="1"/>
    </xf>
    <xf numFmtId="169" fontId="0" fillId="4" borderId="14" xfId="0" applyNumberFormat="1" applyFill="1" applyBorder="1" applyAlignment="1" applyProtection="1">
      <alignment horizontal="center"/>
      <protection locked="0" hidden="1"/>
    </xf>
    <xf numFmtId="165" fontId="0" fillId="6" borderId="13" xfId="0" applyNumberFormat="1" applyFill="1" applyBorder="1" applyAlignment="1">
      <alignment horizontal="center"/>
    </xf>
    <xf numFmtId="165" fontId="0" fillId="6" borderId="14" xfId="0" applyNumberForma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166" fontId="0" fillId="4" borderId="4" xfId="0" applyNumberFormat="1" applyFill="1" applyBorder="1" applyAlignment="1" applyProtection="1">
      <alignment horizontal="center"/>
      <protection hidden="1"/>
    </xf>
    <xf numFmtId="166" fontId="0" fillId="4" borderId="11" xfId="0" applyNumberFormat="1" applyFill="1" applyBorder="1" applyAlignment="1" applyProtection="1">
      <alignment horizontal="center"/>
      <protection hidden="1"/>
    </xf>
    <xf numFmtId="165" fontId="0" fillId="6" borderId="4" xfId="0" applyNumberFormat="1" applyFill="1" applyBorder="1" applyAlignment="1">
      <alignment horizontal="center"/>
    </xf>
    <xf numFmtId="165" fontId="0" fillId="6" borderId="11" xfId="0" applyNumberFormat="1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165" fontId="0" fillId="6" borderId="16" xfId="0" applyNumberFormat="1" applyFill="1" applyBorder="1" applyAlignment="1">
      <alignment horizontal="center"/>
    </xf>
    <xf numFmtId="165" fontId="0" fillId="6" borderId="17" xfId="0" applyNumberFormat="1" applyFill="1" applyBorder="1" applyAlignment="1">
      <alignment horizontal="center"/>
    </xf>
    <xf numFmtId="0" fontId="0" fillId="2" borderId="21" xfId="0" applyFill="1" applyBorder="1" applyAlignment="1" applyProtection="1">
      <alignment horizontal="center"/>
      <protection locked="0" hidden="1"/>
    </xf>
    <xf numFmtId="0" fontId="0" fillId="2" borderId="0" xfId="0" applyFill="1" applyAlignment="1">
      <alignment horizontal="center"/>
    </xf>
    <xf numFmtId="170" fontId="0" fillId="4" borderId="7" xfId="0" applyNumberFormat="1" applyFill="1" applyBorder="1" applyAlignment="1" applyProtection="1">
      <alignment horizontal="center"/>
      <protection locked="0" hidden="1"/>
    </xf>
    <xf numFmtId="170" fontId="0" fillId="4" borderId="15" xfId="0" applyNumberFormat="1" applyFill="1" applyBorder="1" applyAlignment="1" applyProtection="1">
      <alignment horizontal="center"/>
      <protection locked="0" hidden="1"/>
    </xf>
    <xf numFmtId="171" fontId="0" fillId="4" borderId="7" xfId="0" applyNumberFormat="1" applyFill="1" applyBorder="1" applyAlignment="1" applyProtection="1">
      <alignment horizontal="center"/>
      <protection locked="0" hidden="1"/>
    </xf>
    <xf numFmtId="171" fontId="0" fillId="4" borderId="15" xfId="0" applyNumberFormat="1" applyFill="1" applyBorder="1" applyAlignment="1" applyProtection="1">
      <alignment horizontal="center"/>
      <protection locked="0" hidden="1"/>
    </xf>
    <xf numFmtId="165" fontId="0" fillId="6" borderId="18" xfId="0" applyNumberFormat="1" applyFill="1" applyBorder="1" applyAlignment="1">
      <alignment horizontal="center"/>
    </xf>
    <xf numFmtId="165" fontId="0" fillId="6" borderId="19" xfId="0" applyNumberFormat="1" applyFill="1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 hidden="1"/>
    </xf>
    <xf numFmtId="0" fontId="0" fillId="2" borderId="13" xfId="0" applyFill="1" applyBorder="1" applyAlignment="1" applyProtection="1">
      <alignment horizontal="center"/>
      <protection locked="0" hidden="1"/>
    </xf>
    <xf numFmtId="0" fontId="0" fillId="2" borderId="0" xfId="0" applyFill="1" applyAlignment="1" applyProtection="1">
      <alignment horizontal="center"/>
      <protection locked="0" hidden="1"/>
    </xf>
    <xf numFmtId="0" fontId="0" fillId="2" borderId="7" xfId="0" applyFill="1" applyBorder="1" applyAlignment="1" applyProtection="1">
      <alignment horizontal="center"/>
      <protection locked="0" hidden="1"/>
    </xf>
    <xf numFmtId="0" fontId="0" fillId="2" borderId="8" xfId="0" applyFill="1" applyBorder="1" applyAlignment="1" applyProtection="1">
      <alignment horizontal="center"/>
      <protection locked="0" hidden="1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hidden="1"/>
    </xf>
    <xf numFmtId="0" fontId="5" fillId="2" borderId="5" xfId="0" applyFont="1" applyFill="1" applyBorder="1" applyAlignment="1" applyProtection="1">
      <alignment horizontal="center"/>
      <protection hidden="1"/>
    </xf>
    <xf numFmtId="0" fontId="5" fillId="2" borderId="11" xfId="0" applyFont="1" applyFill="1" applyBorder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center"/>
      <protection hidden="1"/>
    </xf>
    <xf numFmtId="165" fontId="0" fillId="2" borderId="0" xfId="0" applyNumberFormat="1" applyFill="1" applyAlignment="1" applyProtection="1">
      <alignment horizontal="center"/>
      <protection hidden="1"/>
    </xf>
    <xf numFmtId="167" fontId="6" fillId="2" borderId="2" xfId="0" applyNumberFormat="1" applyFont="1" applyFill="1" applyBorder="1" applyAlignment="1" applyProtection="1">
      <alignment horizontal="center"/>
      <protection hidden="1"/>
    </xf>
    <xf numFmtId="165" fontId="6" fillId="2" borderId="0" xfId="0" applyNumberFormat="1" applyFont="1" applyFill="1" applyAlignment="1" applyProtection="1">
      <alignment horizontal="center"/>
      <protection hidden="1"/>
    </xf>
    <xf numFmtId="167" fontId="0" fillId="2" borderId="0" xfId="0" applyNumberFormat="1" applyFill="1" applyAlignment="1" applyProtection="1">
      <alignment horizontal="center"/>
      <protection hidden="1"/>
    </xf>
    <xf numFmtId="169" fontId="0" fillId="2" borderId="0" xfId="0" applyNumberFormat="1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176" fontId="0" fillId="2" borderId="0" xfId="0" applyNumberFormat="1" applyFill="1" applyAlignment="1" applyProtection="1">
      <alignment horizontal="center"/>
      <protection hidden="1"/>
    </xf>
    <xf numFmtId="177" fontId="0" fillId="2" borderId="0" xfId="0" applyNumberFormat="1" applyFill="1" applyAlignment="1" applyProtection="1">
      <alignment horizontal="center"/>
      <protection hidden="1"/>
    </xf>
    <xf numFmtId="170" fontId="0" fillId="2" borderId="0" xfId="0" applyNumberFormat="1" applyFill="1" applyAlignment="1" applyProtection="1">
      <alignment horizontal="center"/>
      <protection hidden="1"/>
    </xf>
    <xf numFmtId="171" fontId="0" fillId="2" borderId="0" xfId="0" applyNumberFormat="1" applyFill="1" applyAlignment="1" applyProtection="1">
      <alignment horizontal="center"/>
      <protection hidden="1"/>
    </xf>
  </cellXfs>
  <cellStyles count="1">
    <cellStyle name="Standard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0</xdr:row>
      <xdr:rowOff>9525</xdr:rowOff>
    </xdr:from>
    <xdr:to>
      <xdr:col>8</xdr:col>
      <xdr:colOff>0</xdr:colOff>
      <xdr:row>5</xdr:row>
      <xdr:rowOff>28575</xdr:rowOff>
    </xdr:to>
    <xdr:pic>
      <xdr:nvPicPr>
        <xdr:cNvPr id="2" name="Grafik 1" descr="20120810_logo_web_steinbrenner200x200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29450" y="9525"/>
          <a:ext cx="1504949" cy="116205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0</xdr:row>
      <xdr:rowOff>9525</xdr:rowOff>
    </xdr:from>
    <xdr:to>
      <xdr:col>8</xdr:col>
      <xdr:colOff>0</xdr:colOff>
      <xdr:row>5</xdr:row>
      <xdr:rowOff>123825</xdr:rowOff>
    </xdr:to>
    <xdr:pic>
      <xdr:nvPicPr>
        <xdr:cNvPr id="3" name="Grafik 2" descr="20120810_logo_web_steinbrenner200x200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0" y="9525"/>
          <a:ext cx="0" cy="116205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0</xdr:row>
      <xdr:rowOff>9525</xdr:rowOff>
    </xdr:from>
    <xdr:to>
      <xdr:col>8</xdr:col>
      <xdr:colOff>0</xdr:colOff>
      <xdr:row>5</xdr:row>
      <xdr:rowOff>123825</xdr:rowOff>
    </xdr:to>
    <xdr:pic>
      <xdr:nvPicPr>
        <xdr:cNvPr id="4" name="Grafik 3" descr="20120810_logo_web_steinbrenner200x200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48500" y="9525"/>
          <a:ext cx="1504949" cy="116205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0</xdr:row>
      <xdr:rowOff>82710</xdr:rowOff>
    </xdr:from>
    <xdr:to>
      <xdr:col>7</xdr:col>
      <xdr:colOff>1123948</xdr:colOff>
      <xdr:row>3</xdr:row>
      <xdr:rowOff>145383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53125" y="82710"/>
          <a:ext cx="1076323" cy="710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4"/>
  <sheetViews>
    <sheetView tabSelected="1" workbookViewId="0">
      <selection activeCell="B28" sqref="B28:E28"/>
    </sheetView>
  </sheetViews>
  <sheetFormatPr baseColWidth="10" defaultColWidth="0" defaultRowHeight="0" customHeight="1" zeroHeight="1" x14ac:dyDescent="0.25"/>
  <cols>
    <col min="1" max="1" width="16.28515625" style="19" customWidth="1"/>
    <col min="2" max="2" width="11.5703125" style="19" customWidth="1"/>
    <col min="3" max="3" width="10.85546875" style="19" customWidth="1"/>
    <col min="4" max="4" width="11.42578125" style="19" customWidth="1"/>
    <col min="5" max="5" width="19.28515625" style="19" customWidth="1"/>
    <col min="6" max="6" width="9.140625" style="19" customWidth="1"/>
    <col min="7" max="7" width="11.42578125" style="19" customWidth="1"/>
    <col min="8" max="8" width="17" style="19" customWidth="1"/>
    <col min="9" max="10" width="11.42578125" style="5" hidden="1" customWidth="1"/>
    <col min="11" max="34" width="0" style="5" hidden="1" customWidth="1"/>
    <col min="35" max="16384" width="11.42578125" style="5" hidden="1"/>
  </cols>
  <sheetData>
    <row r="1" spans="1:10" ht="17.25" thickBot="1" x14ac:dyDescent="0.3">
      <c r="A1" s="62" t="s">
        <v>0</v>
      </c>
      <c r="B1" s="1"/>
      <c r="C1" s="2"/>
      <c r="D1" s="3"/>
      <c r="E1" s="50"/>
      <c r="F1" s="50"/>
      <c r="G1" s="50"/>
      <c r="H1" s="50"/>
      <c r="I1" s="4"/>
      <c r="J1" s="4"/>
    </row>
    <row r="2" spans="1:10" ht="15" x14ac:dyDescent="0.25">
      <c r="A2" s="49"/>
      <c r="B2" s="50"/>
      <c r="C2" s="50"/>
      <c r="D2" s="50"/>
      <c r="E2" s="50"/>
      <c r="F2" s="51" t="s">
        <v>1</v>
      </c>
      <c r="G2" s="50"/>
      <c r="H2" s="50"/>
      <c r="I2" s="4"/>
      <c r="J2" s="4"/>
    </row>
    <row r="3" spans="1:10" ht="18.75" x14ac:dyDescent="0.3">
      <c r="A3" s="52" t="s">
        <v>35</v>
      </c>
      <c r="B3" s="50"/>
      <c r="C3" s="50"/>
      <c r="D3" s="50"/>
      <c r="E3" s="53"/>
      <c r="F3" s="51" t="s">
        <v>41</v>
      </c>
      <c r="G3" s="50"/>
      <c r="H3" s="50"/>
      <c r="I3" s="4"/>
      <c r="J3" s="4"/>
    </row>
    <row r="4" spans="1:10" ht="15.75" thickBot="1" x14ac:dyDescent="0.3">
      <c r="A4" s="49"/>
      <c r="B4" s="50"/>
      <c r="C4" s="50"/>
      <c r="D4" s="50"/>
      <c r="E4" s="50"/>
      <c r="F4" s="51" t="s">
        <v>42</v>
      </c>
      <c r="G4" s="50"/>
      <c r="H4" s="50"/>
      <c r="I4" s="4"/>
      <c r="J4" s="4"/>
    </row>
    <row r="5" spans="1:10" ht="15.75" thickBot="1" x14ac:dyDescent="0.3">
      <c r="A5" s="60" t="s">
        <v>2</v>
      </c>
      <c r="B5" s="6"/>
      <c r="C5" s="47">
        <v>10</v>
      </c>
      <c r="D5" s="50"/>
      <c r="E5" s="50"/>
      <c r="F5" s="51"/>
      <c r="G5" s="50"/>
      <c r="H5" s="50"/>
      <c r="I5" s="4"/>
      <c r="J5" s="4"/>
    </row>
    <row r="6" spans="1:10" ht="15.75" thickBot="1" x14ac:dyDescent="0.3">
      <c r="A6" s="61" t="s">
        <v>3</v>
      </c>
      <c r="B6" s="7"/>
      <c r="C6" s="48">
        <v>20</v>
      </c>
      <c r="D6" s="50"/>
      <c r="E6" s="50"/>
      <c r="F6" s="50"/>
      <c r="G6" s="50"/>
      <c r="H6" s="50"/>
      <c r="I6" s="4"/>
      <c r="J6" s="4"/>
    </row>
    <row r="7" spans="1:10" ht="15" x14ac:dyDescent="0.25">
      <c r="A7" s="50"/>
      <c r="B7" s="50"/>
      <c r="C7" s="50"/>
      <c r="D7" s="50"/>
      <c r="E7" s="50"/>
      <c r="F7" s="50"/>
      <c r="G7" s="50"/>
      <c r="H7" s="50"/>
      <c r="I7" s="4"/>
      <c r="J7" s="4"/>
    </row>
    <row r="8" spans="1:10" ht="15.75" thickBot="1" x14ac:dyDescent="0.3">
      <c r="A8" s="50"/>
      <c r="B8" s="50"/>
      <c r="C8" s="50"/>
      <c r="D8" s="50"/>
      <c r="E8" s="50"/>
      <c r="F8" s="50"/>
      <c r="G8" s="50"/>
      <c r="H8" s="50"/>
      <c r="I8" s="4"/>
      <c r="J8" s="4"/>
    </row>
    <row r="9" spans="1:10" ht="15.75" thickBot="1" x14ac:dyDescent="0.3">
      <c r="A9" s="54" t="s">
        <v>4</v>
      </c>
      <c r="B9" s="69" t="s">
        <v>5</v>
      </c>
      <c r="C9" s="70"/>
      <c r="D9" s="69" t="s">
        <v>6</v>
      </c>
      <c r="E9" s="70"/>
      <c r="F9" s="69" t="s">
        <v>7</v>
      </c>
      <c r="G9" s="70"/>
      <c r="H9" s="54" t="s">
        <v>4</v>
      </c>
      <c r="I9" s="4"/>
      <c r="J9" s="4"/>
    </row>
    <row r="10" spans="1:10" ht="15" x14ac:dyDescent="0.25">
      <c r="A10" s="55" t="s">
        <v>8</v>
      </c>
      <c r="B10" s="71">
        <v>2</v>
      </c>
      <c r="C10" s="72"/>
      <c r="D10" s="71">
        <v>1</v>
      </c>
      <c r="E10" s="72"/>
      <c r="F10" s="73">
        <f>(C5*C6)/(B10/D10)</f>
        <v>100</v>
      </c>
      <c r="G10" s="74"/>
      <c r="H10" s="55" t="s">
        <v>8</v>
      </c>
      <c r="I10" s="4"/>
      <c r="J10" s="4"/>
    </row>
    <row r="11" spans="1:10" ht="15" x14ac:dyDescent="0.25">
      <c r="A11" s="56" t="s">
        <v>9</v>
      </c>
      <c r="B11" s="63">
        <v>10</v>
      </c>
      <c r="C11" s="64"/>
      <c r="D11" s="65">
        <v>0.3</v>
      </c>
      <c r="E11" s="66"/>
      <c r="F11" s="67">
        <f>($C$5*$C$6)/(B11/D11)</f>
        <v>6</v>
      </c>
      <c r="G11" s="68"/>
      <c r="H11" s="56" t="s">
        <v>9</v>
      </c>
      <c r="I11" s="4"/>
      <c r="J11" s="4"/>
    </row>
    <row r="12" spans="1:10" ht="15" x14ac:dyDescent="0.25">
      <c r="A12" s="56" t="s">
        <v>10</v>
      </c>
      <c r="B12" s="63">
        <v>10</v>
      </c>
      <c r="C12" s="64"/>
      <c r="D12" s="65">
        <v>0.3</v>
      </c>
      <c r="E12" s="66"/>
      <c r="F12" s="67">
        <f>($C$5*$C$6)/(B12/D12)</f>
        <v>6</v>
      </c>
      <c r="G12" s="68"/>
      <c r="H12" s="56" t="s">
        <v>10</v>
      </c>
      <c r="I12" s="4"/>
      <c r="J12" s="4"/>
    </row>
    <row r="13" spans="1:10" ht="15.75" thickBot="1" x14ac:dyDescent="0.3">
      <c r="A13" s="56" t="s">
        <v>11</v>
      </c>
      <c r="B13" s="81">
        <v>200</v>
      </c>
      <c r="C13" s="82"/>
      <c r="D13" s="83">
        <v>100</v>
      </c>
      <c r="E13" s="84"/>
      <c r="F13" s="75" t="s">
        <v>12</v>
      </c>
      <c r="G13" s="76"/>
      <c r="H13" s="56" t="s">
        <v>11</v>
      </c>
      <c r="I13" s="4"/>
      <c r="J13" s="4"/>
    </row>
    <row r="14" spans="1:10" ht="15.75" thickBot="1" x14ac:dyDescent="0.3">
      <c r="A14" s="57" t="s">
        <v>13</v>
      </c>
      <c r="B14" s="92"/>
      <c r="C14" s="92"/>
      <c r="D14" s="92"/>
      <c r="E14" s="93"/>
      <c r="F14" s="77">
        <f>(C5*C6)-(SUM(F10:F12))-(C5/(B13/D13))</f>
        <v>83</v>
      </c>
      <c r="G14" s="78"/>
      <c r="H14" s="56" t="s">
        <v>13</v>
      </c>
      <c r="I14" s="4"/>
      <c r="J14" s="4"/>
    </row>
    <row r="15" spans="1:10" ht="16.5" thickTop="1" thickBot="1" x14ac:dyDescent="0.3">
      <c r="A15" s="50"/>
      <c r="B15" s="94" t="s">
        <v>40</v>
      </c>
      <c r="C15" s="94"/>
      <c r="D15" s="94"/>
      <c r="E15" s="95"/>
      <c r="F15" s="85">
        <f>SUM(F10:F12,F14)</f>
        <v>195</v>
      </c>
      <c r="G15" s="86"/>
      <c r="H15" s="57" t="s">
        <v>14</v>
      </c>
      <c r="I15" s="4"/>
      <c r="J15" s="4"/>
    </row>
    <row r="16" spans="1:10" ht="15" x14ac:dyDescent="0.25">
      <c r="A16" s="50"/>
      <c r="B16" s="50"/>
      <c r="C16" s="50"/>
      <c r="D16" s="50"/>
      <c r="E16" s="50"/>
      <c r="F16" s="50"/>
      <c r="G16" s="50"/>
      <c r="H16" s="50"/>
      <c r="I16" s="4"/>
      <c r="J16" s="4"/>
    </row>
    <row r="17" spans="1:10" ht="17.25" x14ac:dyDescent="0.3">
      <c r="A17" s="49"/>
      <c r="B17" s="58" t="s">
        <v>15</v>
      </c>
      <c r="C17" s="59">
        <f>F15/C5</f>
        <v>19.5</v>
      </c>
      <c r="D17" s="51" t="s">
        <v>38</v>
      </c>
      <c r="E17" s="51"/>
      <c r="F17" s="59">
        <f>D13/B13</f>
        <v>0.5</v>
      </c>
      <c r="G17" s="51" t="s">
        <v>11</v>
      </c>
      <c r="H17" s="49"/>
      <c r="I17" s="4"/>
      <c r="J17" s="4"/>
    </row>
    <row r="18" spans="1:10" ht="15.75" thickBot="1" x14ac:dyDescent="0.3">
      <c r="A18" s="50"/>
      <c r="B18" s="50"/>
      <c r="C18" s="50"/>
      <c r="D18" s="50"/>
      <c r="E18" s="50"/>
      <c r="F18" s="50"/>
      <c r="G18" s="50"/>
      <c r="H18" s="50"/>
      <c r="I18" s="4"/>
      <c r="J18" s="4"/>
    </row>
    <row r="19" spans="1:10" ht="15" x14ac:dyDescent="0.25">
      <c r="A19" s="50" t="s">
        <v>16</v>
      </c>
      <c r="B19" s="9" t="s">
        <v>17</v>
      </c>
      <c r="C19" s="87"/>
      <c r="D19" s="87"/>
      <c r="E19" s="10"/>
      <c r="F19" s="10"/>
      <c r="G19" s="11"/>
      <c r="H19" s="50"/>
      <c r="I19" s="4"/>
      <c r="J19" s="4"/>
    </row>
    <row r="20" spans="1:10" ht="15" x14ac:dyDescent="0.25">
      <c r="A20" s="50"/>
      <c r="B20" s="12" t="s">
        <v>18</v>
      </c>
      <c r="C20" s="79"/>
      <c r="D20" s="79"/>
      <c r="E20" s="4"/>
      <c r="F20" s="4"/>
      <c r="G20" s="13"/>
      <c r="H20" s="50"/>
      <c r="I20" s="4"/>
      <c r="J20" s="4"/>
    </row>
    <row r="21" spans="1:10" ht="15" x14ac:dyDescent="0.25">
      <c r="A21" s="50"/>
      <c r="B21" s="12"/>
      <c r="C21" s="4"/>
      <c r="D21" s="4"/>
      <c r="E21" s="4"/>
      <c r="F21" s="4"/>
      <c r="G21" s="13"/>
      <c r="H21" s="50"/>
      <c r="I21" s="4"/>
      <c r="J21" s="4"/>
    </row>
    <row r="22" spans="1:10" ht="15" x14ac:dyDescent="0.25">
      <c r="A22" s="50"/>
      <c r="B22" s="12" t="s">
        <v>36</v>
      </c>
      <c r="C22" s="14"/>
      <c r="D22" s="14"/>
      <c r="E22" s="4"/>
      <c r="F22" s="4"/>
      <c r="G22" s="13"/>
      <c r="H22" s="50"/>
      <c r="I22" s="4"/>
      <c r="J22" s="4"/>
    </row>
    <row r="23" spans="1:10" ht="15" x14ac:dyDescent="0.25">
      <c r="A23" s="50"/>
      <c r="B23" s="12"/>
      <c r="C23" s="4"/>
      <c r="D23" s="4"/>
      <c r="E23" s="4"/>
      <c r="F23" s="4"/>
      <c r="G23" s="13"/>
      <c r="H23" s="50"/>
      <c r="I23" s="4"/>
      <c r="J23" s="4"/>
    </row>
    <row r="24" spans="1:10" ht="15" x14ac:dyDescent="0.25">
      <c r="A24" s="50"/>
      <c r="B24" s="12"/>
      <c r="C24" s="4"/>
      <c r="D24" s="4"/>
      <c r="E24" s="4"/>
      <c r="F24" s="4"/>
      <c r="G24" s="13"/>
      <c r="H24" s="50"/>
      <c r="I24" s="4"/>
      <c r="J24" s="4"/>
    </row>
    <row r="25" spans="1:10" ht="15" x14ac:dyDescent="0.25">
      <c r="A25" s="50"/>
      <c r="B25" s="88" t="str">
        <f>IF(D11&gt;0.6,"Achtung: Primerkonzentration (forward) ungewöhnlich hoch","")</f>
        <v/>
      </c>
      <c r="C25" s="89"/>
      <c r="D25" s="89"/>
      <c r="E25" s="89"/>
      <c r="F25" s="4"/>
      <c r="G25" s="13"/>
      <c r="H25" s="50"/>
      <c r="I25" s="4"/>
      <c r="J25" s="4"/>
    </row>
    <row r="26" spans="1:10" ht="15" x14ac:dyDescent="0.25">
      <c r="A26" s="50"/>
      <c r="B26" s="88" t="str">
        <f>IF(D12&gt;0.6,"Achtung: Primerkonzentration (reverse) ungewöhnlich hoch","")</f>
        <v/>
      </c>
      <c r="C26" s="89"/>
      <c r="D26" s="89"/>
      <c r="E26" s="89"/>
      <c r="F26" s="4"/>
      <c r="G26" s="13"/>
      <c r="H26" s="50"/>
      <c r="I26" s="4"/>
      <c r="J26" s="4"/>
    </row>
    <row r="27" spans="1:10" ht="15" x14ac:dyDescent="0.25">
      <c r="A27" s="50"/>
      <c r="B27" s="88" t="str">
        <f>IF(D11&lt;0.1,"Achtung: Primerkonzentration (forward) zu niedrig!","")</f>
        <v/>
      </c>
      <c r="C27" s="89"/>
      <c r="D27" s="89"/>
      <c r="E27" s="89"/>
      <c r="F27" s="4"/>
      <c r="G27" s="13"/>
      <c r="H27" s="50"/>
      <c r="I27" s="4"/>
      <c r="J27" s="4"/>
    </row>
    <row r="28" spans="1:10" ht="15" x14ac:dyDescent="0.25">
      <c r="A28" s="50"/>
      <c r="B28" s="88" t="str">
        <f>IF(D12&lt;0.1,"Achtung: Primerkonzentration (reverse) zu niedrig!","")</f>
        <v/>
      </c>
      <c r="C28" s="89"/>
      <c r="D28" s="89"/>
      <c r="E28" s="89"/>
      <c r="F28" s="4"/>
      <c r="G28" s="13"/>
      <c r="H28" s="50"/>
      <c r="I28" s="4"/>
      <c r="J28" s="4"/>
    </row>
    <row r="29" spans="1:10" ht="15" x14ac:dyDescent="0.25">
      <c r="A29" s="50"/>
      <c r="B29" s="88"/>
      <c r="C29" s="89"/>
      <c r="D29" s="89"/>
      <c r="E29" s="89"/>
      <c r="F29" s="4"/>
      <c r="G29" s="13"/>
      <c r="H29" s="50"/>
      <c r="I29" s="4"/>
      <c r="J29" s="4"/>
    </row>
    <row r="30" spans="1:10" ht="15.75" thickBot="1" x14ac:dyDescent="0.3">
      <c r="A30" s="50"/>
      <c r="B30" s="90"/>
      <c r="C30" s="91"/>
      <c r="D30" s="91"/>
      <c r="E30" s="91"/>
      <c r="F30" s="15"/>
      <c r="G30" s="16"/>
      <c r="H30" s="50"/>
      <c r="I30" s="4"/>
      <c r="J30" s="4"/>
    </row>
    <row r="31" spans="1:10" ht="15" x14ac:dyDescent="0.25">
      <c r="A31" s="50"/>
      <c r="B31" s="50"/>
      <c r="C31" s="50"/>
      <c r="D31" s="50"/>
      <c r="E31" s="50"/>
      <c r="F31" s="50"/>
      <c r="G31" s="50"/>
      <c r="H31" s="50"/>
      <c r="I31" s="4"/>
      <c r="J31" s="4"/>
    </row>
    <row r="32" spans="1:10" ht="15" x14ac:dyDescent="0.25">
      <c r="A32" s="50"/>
      <c r="B32" s="50"/>
      <c r="C32" s="50"/>
      <c r="D32" s="50"/>
      <c r="E32" s="50"/>
      <c r="F32" s="50"/>
      <c r="G32" s="50"/>
      <c r="H32" s="50"/>
      <c r="I32" s="4"/>
      <c r="J32" s="4"/>
    </row>
    <row r="33" spans="1:10" ht="15" x14ac:dyDescent="0.25">
      <c r="A33" s="80" t="s">
        <v>19</v>
      </c>
      <c r="B33" s="80"/>
      <c r="C33" s="80"/>
      <c r="D33" s="80"/>
      <c r="E33" s="80"/>
      <c r="F33" s="49"/>
      <c r="G33" s="49"/>
      <c r="H33" s="49"/>
      <c r="I33" s="4" t="s">
        <v>20</v>
      </c>
      <c r="J33" s="4"/>
    </row>
    <row r="34" spans="1:10" ht="15" hidden="1" customHeight="1" x14ac:dyDescent="0.25"/>
  </sheetData>
  <sheetProtection algorithmName="SHA-512" hashValue="gG7vIItzVaxdmRlWlZFjvXOKlcOYzodWE6GWgK9yDYyCUBmnBcywEC5GG/TzlDPfowzvrpDi7mxM46uLXiTemQ==" saltValue="AereMEDyd7enA7MAFoDmJg==" spinCount="100000" sheet="1" objects="1" scenarios="1"/>
  <mergeCells count="28">
    <mergeCell ref="F13:G13"/>
    <mergeCell ref="F14:G14"/>
    <mergeCell ref="C20:D20"/>
    <mergeCell ref="A33:E33"/>
    <mergeCell ref="B13:C13"/>
    <mergeCell ref="D13:E13"/>
    <mergeCell ref="F15:G15"/>
    <mergeCell ref="C19:D19"/>
    <mergeCell ref="B25:E25"/>
    <mergeCell ref="B26:E26"/>
    <mergeCell ref="B27:E27"/>
    <mergeCell ref="B28:E28"/>
    <mergeCell ref="B29:E29"/>
    <mergeCell ref="B30:E30"/>
    <mergeCell ref="B14:E14"/>
    <mergeCell ref="B15:E15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B11:C11"/>
    <mergeCell ref="D11:E11"/>
    <mergeCell ref="F11:G11"/>
  </mergeCells>
  <conditionalFormatting sqref="B25:B30">
    <cfRule type="containsText" dxfId="2" priority="1" operator="containsText" text="Achtung">
      <formula>NOT(ISERROR(SEARCH("Achtung",B25)))</formula>
    </cfRule>
  </conditionalFormatting>
  <conditionalFormatting sqref="D11:E12">
    <cfRule type="cellIs" dxfId="1" priority="5" operator="lessThan">
      <formula>0.1</formula>
    </cfRule>
    <cfRule type="cellIs" dxfId="0" priority="6" operator="greaterThan">
      <formula>0.5</formula>
    </cfRule>
  </conditionalFormatting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38"/>
  <sheetViews>
    <sheetView workbookViewId="0">
      <selection activeCell="H1" sqref="H1"/>
    </sheetView>
  </sheetViews>
  <sheetFormatPr baseColWidth="10" defaultColWidth="0" defaultRowHeight="15" customHeight="1" zeroHeight="1" x14ac:dyDescent="0.25"/>
  <cols>
    <col min="1" max="1" width="16.28515625" style="19" customWidth="1"/>
    <col min="2" max="2" width="11.42578125" style="19" customWidth="1"/>
    <col min="3" max="3" width="8.140625" style="19" customWidth="1"/>
    <col min="4" max="4" width="11.42578125" style="19" customWidth="1"/>
    <col min="5" max="5" width="18.140625" style="19" customWidth="1"/>
    <col min="6" max="6" width="7.28515625" style="19" customWidth="1"/>
    <col min="7" max="7" width="18.42578125" style="19" customWidth="1"/>
    <col min="8" max="8" width="8.85546875" style="5" customWidth="1"/>
    <col min="9" max="10" width="11.42578125" style="5" hidden="1" customWidth="1"/>
    <col min="11" max="34" width="0" style="5" hidden="1" customWidth="1"/>
    <col min="35" max="16384" width="11.42578125" style="5" hidden="1"/>
  </cols>
  <sheetData>
    <row r="1" spans="1:10" ht="17.25" thickBot="1" x14ac:dyDescent="0.3">
      <c r="A1" s="29" t="s">
        <v>21</v>
      </c>
      <c r="B1" s="30"/>
      <c r="C1" s="30"/>
      <c r="D1" s="30"/>
      <c r="E1" s="30" t="s">
        <v>22</v>
      </c>
      <c r="F1" s="31"/>
      <c r="G1" s="31"/>
      <c r="H1" s="17">
        <v>150</v>
      </c>
      <c r="I1" s="4"/>
      <c r="J1" s="4"/>
    </row>
    <row r="2" spans="1:10" ht="15.75" thickBot="1" x14ac:dyDescent="0.3">
      <c r="A2" s="30"/>
      <c r="B2" s="30"/>
      <c r="C2" s="30"/>
      <c r="D2" s="30"/>
      <c r="E2" s="30"/>
      <c r="F2" s="30"/>
      <c r="G2" s="32"/>
      <c r="H2" s="4"/>
      <c r="I2" s="4"/>
      <c r="J2" s="4"/>
    </row>
    <row r="3" spans="1:10" x14ac:dyDescent="0.25">
      <c r="A3" s="96" t="s">
        <v>23</v>
      </c>
      <c r="B3" s="97"/>
      <c r="C3" s="97"/>
      <c r="D3" s="98"/>
      <c r="E3" s="30"/>
      <c r="F3" s="30"/>
      <c r="G3" s="30"/>
      <c r="H3" s="4"/>
      <c r="I3" s="4"/>
      <c r="J3" s="4"/>
    </row>
    <row r="4" spans="1:10" ht="15.75" thickBot="1" x14ac:dyDescent="0.3">
      <c r="A4" s="26" t="s">
        <v>24</v>
      </c>
      <c r="B4" s="33"/>
      <c r="C4" s="33" t="s">
        <v>25</v>
      </c>
      <c r="D4" s="23" t="s">
        <v>37</v>
      </c>
      <c r="E4" s="30"/>
      <c r="F4" s="30"/>
      <c r="G4" s="30"/>
      <c r="H4" s="4"/>
      <c r="I4" s="4"/>
      <c r="J4" s="4"/>
    </row>
    <row r="5" spans="1:10" ht="15.75" thickBot="1" x14ac:dyDescent="0.3">
      <c r="B5" s="34"/>
      <c r="C5" s="34"/>
      <c r="D5" s="34"/>
      <c r="E5" s="30"/>
      <c r="F5" s="30"/>
      <c r="G5" s="30"/>
      <c r="H5" s="4"/>
      <c r="I5" s="4"/>
      <c r="J5" s="4"/>
    </row>
    <row r="6" spans="1:10" x14ac:dyDescent="0.25">
      <c r="A6" s="96" t="s">
        <v>26</v>
      </c>
      <c r="B6" s="97"/>
      <c r="C6" s="97"/>
      <c r="D6" s="98"/>
      <c r="E6" s="34"/>
      <c r="F6" s="30"/>
      <c r="G6" s="30"/>
      <c r="H6" s="4"/>
      <c r="I6" s="4"/>
      <c r="J6" s="4"/>
    </row>
    <row r="7" spans="1:10" x14ac:dyDescent="0.25">
      <c r="A7" s="25" t="s">
        <v>27</v>
      </c>
      <c r="B7" s="30"/>
      <c r="C7" s="32" t="s">
        <v>25</v>
      </c>
      <c r="D7" s="20">
        <v>10</v>
      </c>
      <c r="E7" s="30"/>
      <c r="F7" s="30"/>
      <c r="G7" s="30"/>
      <c r="H7" s="4"/>
      <c r="I7" s="4"/>
      <c r="J7" s="4"/>
    </row>
    <row r="8" spans="1:10" x14ac:dyDescent="0.25">
      <c r="A8" s="25" t="s">
        <v>28</v>
      </c>
      <c r="C8" s="8" t="s">
        <v>29</v>
      </c>
      <c r="D8" s="21">
        <f>MAX(10,H1/60)</f>
        <v>10</v>
      </c>
      <c r="E8" s="32"/>
      <c r="F8" s="99"/>
      <c r="G8" s="99"/>
      <c r="H8" s="8"/>
      <c r="I8" s="4"/>
      <c r="J8" s="4"/>
    </row>
    <row r="9" spans="1:10" ht="15.75" thickBot="1" x14ac:dyDescent="0.3">
      <c r="A9" s="26" t="s">
        <v>30</v>
      </c>
      <c r="B9" s="35"/>
      <c r="C9" s="24" t="s">
        <v>31</v>
      </c>
      <c r="D9" s="22">
        <f>MAX(10,(60/(1500/H1)-D8))</f>
        <v>10</v>
      </c>
      <c r="E9" s="36"/>
      <c r="F9" s="100"/>
      <c r="G9" s="100"/>
      <c r="H9" s="4"/>
      <c r="I9" s="4"/>
      <c r="J9" s="4"/>
    </row>
    <row r="10" spans="1:10" ht="15.75" thickBot="1" x14ac:dyDescent="0.3">
      <c r="A10" s="27"/>
      <c r="B10" s="37"/>
      <c r="C10" s="37"/>
      <c r="D10" s="37"/>
      <c r="E10" s="37"/>
      <c r="F10" s="38"/>
      <c r="G10" s="38"/>
      <c r="H10" s="18"/>
      <c r="I10" s="4"/>
      <c r="J10" s="4"/>
    </row>
    <row r="11" spans="1:10" ht="15.75" thickBot="1" x14ac:dyDescent="0.3">
      <c r="A11" s="28" t="s">
        <v>32</v>
      </c>
      <c r="B11" s="101" t="s">
        <v>33</v>
      </c>
      <c r="C11" s="101"/>
      <c r="D11" s="39" t="s">
        <v>34</v>
      </c>
      <c r="E11" s="40"/>
      <c r="F11" s="102"/>
      <c r="G11" s="102"/>
      <c r="H11" s="18"/>
      <c r="I11" s="4"/>
      <c r="J11" s="4"/>
    </row>
    <row r="12" spans="1:10" x14ac:dyDescent="0.25">
      <c r="A12" s="27"/>
      <c r="B12" s="42"/>
      <c r="C12" s="42"/>
      <c r="D12" s="40"/>
      <c r="E12" s="40"/>
      <c r="F12" s="41"/>
      <c r="G12" s="41"/>
      <c r="H12" s="18"/>
      <c r="I12" s="4"/>
      <c r="J12" s="4"/>
    </row>
    <row r="13" spans="1:10" x14ac:dyDescent="0.25">
      <c r="A13" s="30"/>
      <c r="B13" s="103"/>
      <c r="C13" s="103"/>
      <c r="D13" s="37"/>
      <c r="E13" s="37"/>
      <c r="F13" s="100"/>
      <c r="G13" s="100"/>
      <c r="H13" s="4"/>
      <c r="I13" s="4"/>
      <c r="J13" s="4"/>
    </row>
    <row r="14" spans="1:10" hidden="1" x14ac:dyDescent="0.25">
      <c r="A14" s="30"/>
      <c r="B14" s="30"/>
      <c r="C14" s="30"/>
      <c r="D14" s="30"/>
      <c r="E14" s="43"/>
      <c r="F14" s="100"/>
      <c r="G14" s="100"/>
      <c r="H14" s="4"/>
      <c r="I14" s="4"/>
      <c r="J14" s="4"/>
    </row>
    <row r="15" spans="1:10" hidden="1" x14ac:dyDescent="0.25">
      <c r="A15" s="99"/>
      <c r="B15" s="99"/>
      <c r="D15" s="104"/>
      <c r="E15" s="104"/>
      <c r="F15" s="100"/>
      <c r="G15" s="100"/>
      <c r="H15" s="4"/>
      <c r="I15" s="4"/>
      <c r="J15" s="4"/>
    </row>
    <row r="16" spans="1:10" hidden="1" x14ac:dyDescent="0.25">
      <c r="A16" s="30"/>
      <c r="B16" s="106"/>
      <c r="C16" s="106"/>
      <c r="D16" s="107"/>
      <c r="E16" s="107"/>
      <c r="F16" s="100"/>
      <c r="G16" s="100"/>
      <c r="H16" s="4"/>
      <c r="I16" s="4"/>
      <c r="J16" s="4"/>
    </row>
    <row r="17" spans="1:10" hidden="1" x14ac:dyDescent="0.25">
      <c r="A17" s="30"/>
      <c r="B17" s="108"/>
      <c r="C17" s="108"/>
      <c r="D17" s="109"/>
      <c r="E17" s="109"/>
      <c r="F17" s="38"/>
      <c r="G17" s="38"/>
      <c r="H17" s="4"/>
      <c r="I17" s="4"/>
      <c r="J17" s="4"/>
    </row>
    <row r="18" spans="1:10" hidden="1" x14ac:dyDescent="0.25">
      <c r="A18" s="30"/>
      <c r="B18" s="30"/>
      <c r="C18" s="30"/>
      <c r="D18" s="30"/>
      <c r="E18" s="30"/>
      <c r="F18" s="100"/>
      <c r="G18" s="100"/>
      <c r="H18" s="4"/>
      <c r="I18" s="4"/>
      <c r="J18" s="4"/>
    </row>
    <row r="19" spans="1:10" hidden="1" x14ac:dyDescent="0.25">
      <c r="A19" s="30"/>
      <c r="B19" s="30"/>
      <c r="C19" s="30"/>
      <c r="D19" s="30"/>
      <c r="E19" s="30"/>
      <c r="F19" s="100"/>
      <c r="G19" s="100"/>
      <c r="H19" s="4"/>
      <c r="I19" s="4"/>
      <c r="J19" s="4"/>
    </row>
    <row r="20" spans="1:10" hidden="1" x14ac:dyDescent="0.25">
      <c r="A20" s="30"/>
      <c r="B20" s="30"/>
      <c r="C20" s="30"/>
      <c r="D20" s="30"/>
      <c r="E20" s="30"/>
      <c r="F20" s="30"/>
      <c r="G20" s="30"/>
      <c r="H20" s="4"/>
      <c r="I20" s="4"/>
      <c r="J20" s="4"/>
    </row>
    <row r="21" spans="1:10" hidden="1" x14ac:dyDescent="0.25">
      <c r="A21" s="30"/>
      <c r="B21" s="44"/>
      <c r="C21" s="45"/>
      <c r="D21" s="32"/>
      <c r="E21" s="32"/>
      <c r="F21" s="45"/>
      <c r="G21" s="32"/>
      <c r="H21" s="4"/>
      <c r="I21" s="4"/>
      <c r="J21" s="4"/>
    </row>
    <row r="22" spans="1:10" hidden="1" x14ac:dyDescent="0.25">
      <c r="A22" s="30"/>
      <c r="B22" s="30"/>
      <c r="C22" s="30"/>
      <c r="D22" s="30"/>
      <c r="E22" s="30"/>
      <c r="F22" s="30"/>
      <c r="G22" s="30"/>
      <c r="H22" s="4"/>
      <c r="I22" s="4"/>
      <c r="J22" s="4"/>
    </row>
    <row r="23" spans="1:10" hidden="1" x14ac:dyDescent="0.25">
      <c r="A23" s="46"/>
      <c r="B23" s="30"/>
      <c r="C23" s="105"/>
      <c r="D23" s="105"/>
      <c r="E23" s="46"/>
      <c r="F23" s="30"/>
      <c r="G23" s="30"/>
      <c r="H23" s="4"/>
      <c r="I23" s="4"/>
      <c r="J23" s="4"/>
    </row>
    <row r="24" spans="1:10" hidden="1" x14ac:dyDescent="0.25">
      <c r="A24" s="30"/>
      <c r="B24" s="30"/>
      <c r="C24" s="105"/>
      <c r="D24" s="105"/>
      <c r="E24" s="30"/>
      <c r="F24" s="30"/>
      <c r="G24" s="30"/>
      <c r="H24" s="4"/>
      <c r="I24" s="4"/>
      <c r="J24" s="4"/>
    </row>
    <row r="25" spans="1:10" hidden="1" x14ac:dyDescent="0.25">
      <c r="A25" s="30"/>
      <c r="B25" s="30"/>
      <c r="C25" s="30"/>
      <c r="D25" s="30"/>
      <c r="E25" s="30"/>
      <c r="F25" s="30"/>
      <c r="G25" s="30"/>
      <c r="H25" s="4"/>
      <c r="I25" s="4"/>
      <c r="J25" s="4"/>
    </row>
    <row r="26" spans="1:10" hidden="1" x14ac:dyDescent="0.25">
      <c r="A26" s="30"/>
      <c r="B26" s="30"/>
      <c r="C26" s="30"/>
      <c r="D26" s="30"/>
      <c r="E26" s="30"/>
      <c r="F26" s="30"/>
      <c r="G26" s="30"/>
      <c r="H26" s="4"/>
      <c r="I26" s="4"/>
      <c r="J26" s="4"/>
    </row>
    <row r="27" spans="1:10" hidden="1" x14ac:dyDescent="0.25">
      <c r="A27" s="30"/>
      <c r="B27" s="30"/>
      <c r="C27" s="30"/>
      <c r="D27" s="30"/>
      <c r="E27" s="30"/>
      <c r="F27" s="30"/>
      <c r="G27" s="30"/>
      <c r="H27" s="4"/>
      <c r="I27" s="4"/>
      <c r="J27" s="4"/>
    </row>
    <row r="28" spans="1:10" hidden="1" x14ac:dyDescent="0.25">
      <c r="A28" s="30"/>
      <c r="B28" s="30"/>
      <c r="C28" s="30"/>
      <c r="D28" s="30"/>
      <c r="E28" s="30"/>
      <c r="F28" s="30"/>
      <c r="G28" s="30"/>
      <c r="H28" s="4"/>
      <c r="I28" s="4"/>
      <c r="J28" s="4"/>
    </row>
    <row r="29" spans="1:10" hidden="1" x14ac:dyDescent="0.25">
      <c r="A29" s="30"/>
      <c r="B29" s="30"/>
      <c r="C29" s="30"/>
      <c r="D29" s="30"/>
      <c r="E29" s="30"/>
      <c r="F29" s="30"/>
      <c r="G29" s="30"/>
      <c r="H29" s="4"/>
      <c r="I29" s="4"/>
      <c r="J29" s="4"/>
    </row>
    <row r="30" spans="1:10" hidden="1" x14ac:dyDescent="0.25">
      <c r="A30" s="30"/>
      <c r="B30" s="30"/>
      <c r="C30" s="30"/>
      <c r="D30" s="30"/>
      <c r="E30" s="30"/>
      <c r="F30" s="30"/>
      <c r="G30" s="30"/>
      <c r="H30" s="4"/>
      <c r="I30" s="4"/>
      <c r="J30" s="4"/>
    </row>
    <row r="31" spans="1:10" hidden="1" x14ac:dyDescent="0.25">
      <c r="A31" s="30"/>
      <c r="B31" s="30"/>
      <c r="C31" s="30"/>
      <c r="D31" s="30"/>
      <c r="E31" s="30"/>
      <c r="F31" s="30"/>
      <c r="G31" s="30"/>
      <c r="H31" s="4"/>
      <c r="I31" s="4"/>
      <c r="J31" s="4"/>
    </row>
    <row r="32" spans="1:10" hidden="1" x14ac:dyDescent="0.25">
      <c r="A32" s="30"/>
      <c r="B32" s="30"/>
      <c r="C32" s="30"/>
      <c r="D32" s="30"/>
      <c r="E32" s="30"/>
      <c r="F32" s="30"/>
      <c r="G32" s="30"/>
      <c r="H32" s="4"/>
      <c r="I32" s="4"/>
      <c r="J32" s="4"/>
    </row>
    <row r="33" spans="1:10" hidden="1" x14ac:dyDescent="0.25">
      <c r="A33" s="30"/>
      <c r="B33" s="30"/>
      <c r="C33" s="30"/>
      <c r="D33" s="30"/>
      <c r="E33" s="30"/>
      <c r="F33" s="30"/>
      <c r="G33" s="30"/>
      <c r="H33" s="4"/>
      <c r="I33" s="4"/>
      <c r="J33" s="4"/>
    </row>
    <row r="34" spans="1:10" hidden="1" x14ac:dyDescent="0.25">
      <c r="A34" s="30"/>
      <c r="B34" s="30"/>
      <c r="C34" s="30"/>
      <c r="D34" s="30"/>
      <c r="E34" s="30"/>
      <c r="F34" s="30"/>
      <c r="G34" s="30"/>
      <c r="H34" s="4"/>
      <c r="I34" s="4"/>
      <c r="J34" s="4"/>
    </row>
    <row r="35" spans="1:10" hidden="1" x14ac:dyDescent="0.25">
      <c r="A35" s="30"/>
      <c r="B35" s="30"/>
      <c r="C35" s="30"/>
      <c r="D35" s="30"/>
      <c r="E35" s="30"/>
      <c r="F35" s="30"/>
      <c r="G35" s="30"/>
      <c r="H35" s="4"/>
      <c r="I35" s="4"/>
      <c r="J35" s="4"/>
    </row>
    <row r="36" spans="1:10" x14ac:dyDescent="0.25">
      <c r="A36" s="105" t="s">
        <v>19</v>
      </c>
      <c r="B36" s="105"/>
      <c r="C36" s="105"/>
      <c r="D36" s="105"/>
      <c r="E36" s="105"/>
      <c r="F36" s="30"/>
      <c r="G36" s="30"/>
      <c r="H36" s="4" t="s">
        <v>39</v>
      </c>
      <c r="J36" s="4"/>
    </row>
    <row r="37" spans="1:10" hidden="1" x14ac:dyDescent="0.25"/>
    <row r="38" spans="1:10" hidden="1" x14ac:dyDescent="0.25"/>
  </sheetData>
  <sheetProtection algorithmName="SHA-512" hashValue="4fizLv919v3b7EVGcCSX0AzYXQn/sXQUYA0qUa/sAq6MZVtkmXMfOhXxpTtvntq+wRmPV1MPWdNqOCQAdUv2IA==" saltValue="9i8g+6au8lnAp9nIjhk9pw==" spinCount="100000" sheet="1" objects="1" scenarios="1"/>
  <mergeCells count="22">
    <mergeCell ref="F19:G19"/>
    <mergeCell ref="C23:D23"/>
    <mergeCell ref="C24:D24"/>
    <mergeCell ref="A36:E36"/>
    <mergeCell ref="B16:C16"/>
    <mergeCell ref="D16:E16"/>
    <mergeCell ref="F16:G16"/>
    <mergeCell ref="B17:C17"/>
    <mergeCell ref="D17:E17"/>
    <mergeCell ref="F18:G18"/>
    <mergeCell ref="B13:C13"/>
    <mergeCell ref="F13:G13"/>
    <mergeCell ref="F14:G14"/>
    <mergeCell ref="A15:B15"/>
    <mergeCell ref="D15:E15"/>
    <mergeCell ref="F15:G15"/>
    <mergeCell ref="A3:D3"/>
    <mergeCell ref="A6:D6"/>
    <mergeCell ref="F8:G8"/>
    <mergeCell ref="F9:G9"/>
    <mergeCell ref="B11:C11"/>
    <mergeCell ref="F11:G1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Reaction Setup</vt:lpstr>
      <vt:lpstr>Protocol_Calc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</dc:creator>
  <cp:lastModifiedBy>Jan Winter</cp:lastModifiedBy>
  <dcterms:created xsi:type="dcterms:W3CDTF">2016-08-08T09:55:29Z</dcterms:created>
  <dcterms:modified xsi:type="dcterms:W3CDTF">2024-11-19T12:24:22Z</dcterms:modified>
</cp:coreProperties>
</file>